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00】仮置き\とりあえずＢＯＸ\"/>
    </mc:Choice>
  </mc:AlternateContent>
  <workbookProtection workbookAlgorithmName="SHA-512" workbookHashValue="kSPuBmWv5WAs+KYs4Ep8d7+i1bfWJrpNedLWBL8sAtidxEljG8qw6cqxO6t/ULsS5A+QZ8MuREEo7vUnPl4VhA==" workbookSaltValue="vNrrTLk9CPG4/mF6HAvF5A==" workbookSpinCount="100000" lockStructure="1"/>
  <bookViews>
    <workbookView xWindow="-120" yWindow="-120" windowWidth="20730" windowHeight="110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F85" i="4"/>
  <c r="BB10" i="4"/>
  <c r="AL10" i="4"/>
  <c r="W10" i="4"/>
  <c r="I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<sst xmlns="http://schemas.openxmlformats.org/spreadsheetml/2006/main" count="228" uniqueCount="112">
  <si>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</si>
  <si>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</si>
  <si>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</si>
  <si>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</si>
  <si>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</si>
  <si>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</si>
  <si>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</si>
  <si>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</si>
  <si>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</si>
  <si>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</si>
  <si>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</si>
  <si>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</si>
  <si>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</si>
  <si>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</si>
  <si>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</si>
  <si>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</si>
  <si>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</si>
  <si>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</si>
  <si>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</si>
  <si>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</si>
  <si>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</si>
  <si>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</si>
  <si>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</si>
  <si>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</si>
  <si>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</si>
  <si>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</si>
  <si>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</si>
  <si>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</si>
  <si>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</si>
  <si>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</si>
  <si>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</si>
  <si>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</si>
  <si>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</si>
  <si>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</si>
  <si>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</si>
  <si>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</si>
  <si>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</si>
  <si>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</si>
  <si>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</si>
  <si>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</si>
  <si>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</si>
  <si>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</si>
  <si>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</si>
  <si>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</si>
  <si>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</si>
  <si>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</si>
  <si>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</si>
  <si>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</si>
  <si>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</si>
  <si>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</si>
  <si>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</si>
  <si>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</si>
  <si>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</si>
  <si>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</si>
  <si>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</si>
  <si>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</si>
  <si>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</si>
  <si>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</si>
  <si>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</si>
  <si>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</si>
  <si>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</si>
  <si>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</si>
  <si>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</si>
  <si>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</si>
  <si>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</si>
  <si>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</si>
  <si>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</si>
  <si>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</si>
  <si>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</si>
  <si>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</si>
  <si>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</si>
  <si>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</si>
  <si>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</si>
  <si>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</si>
  <si>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</si>
  <si>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</si>
  <si>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</si>
  <si>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</si>
  <si>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</si>
  <si>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</si>
  <si>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</si>
  <si>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</si>
  <si>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</si>
  <si>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</si>
  <si>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</si>
  <si>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</si>
  <si>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</si>
  <si>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</si>
  <si>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</si>
  <si>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</si>
  <si>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</si>
  <si>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</si>
  <si>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かすみがうら市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</si>
  <si>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</si>
  <si>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</si>
  <si>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</si>
  <si>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</si>
  <si>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</si>
  <si>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</si>
  <si>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</si>
  <si>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</si>
  <si>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</si>
  <si>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</si>
  <si>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</si>
  <si>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</si>
  <si>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</si>
  <si>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</si>
  <si>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</si>
  <si>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</si>
  <si>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①有形固定資産減価償却費については類似団体平均値と比べて高いため計画的な施設の更新を実施してまいります。
②前年度比0.38ポイント減少しておりますが、財源確保や経営に与える影響を踏まえた分析をもとに必要な経営戦略の見直しを検討してまいります。
③前年度比0.23ポイント増ではありますが、類似団体平均値より低い水準が続いております。水道ビジョン及び管路耐震化・更新計画を作成し、老朽管路の更新に取り組んでまいります。</t>
    <rPh sb="66" eb="67">
      <t>ゲン</t>
    </rPh>
    <rPh sb="67" eb="68">
      <t>ショウ</t>
    </rPh>
    <rPh sb="136" eb="137">
      <t>ゾウ</t>
    </rPh>
    <rPh sb="145" eb="147">
      <t>ルイジ</t>
    </rPh>
    <rPh sb="147" eb="149">
      <t>ダンタイ</t>
    </rPh>
    <rPh sb="175" eb="177">
      <t>カンロ</t>
    </rPh>
    <rPh sb="177" eb="180">
      <t>タイシンカ</t>
    </rPh>
    <rPh sb="186" eb="188">
      <t>サクセイ</t>
    </rPh>
    <phoneticPr fontId="4"/>
  </si>
  <si>
    <t>　市内の大口使用者の減少、一世帯当たりの使用量の減少等、水需要の減少が続いております。今後も人口減少が進むことでさらなる水需要の減少が想定されている状況であります。　今後の給水収益増のために、水道未加入者への水道加入促進対策や有収率を高めるための漏水対策強化及び老朽施設更新等による経営健全化が必要であります。引き続き水道事業ビジョンや経営戦略（水道施設更新計画及び財政計画）等に基づく経営基盤強化及び経営の健全化を目指します。</t>
    <rPh sb="1" eb="3">
      <t>シナイ</t>
    </rPh>
    <rPh sb="10" eb="12">
      <t>ゲンショウ</t>
    </rPh>
    <rPh sb="13" eb="14">
      <t>１</t>
    </rPh>
    <rPh sb="14" eb="16">
      <t>セタイ</t>
    </rPh>
    <rPh sb="16" eb="17">
      <t>ア</t>
    </rPh>
    <rPh sb="20" eb="23">
      <t>シヨウリョウ</t>
    </rPh>
    <rPh sb="26" eb="27">
      <t>トウ</t>
    </rPh>
    <rPh sb="51" eb="52">
      <t>スス</t>
    </rPh>
    <phoneticPr fontId="4"/>
  </si>
  <si>
    <t>①経常収支比率　前年度比2.33ポイントの減少となりますが、収支比率は100％以上を変わらず維持しております。浄水場施設修繕費の増加、価格高騰による施設の更新工事費の増加も見込む中、１世帯当たりの使用量の減少、一部の大口使用者が減少し、給水収益の回復は見込めずに減少していることから、より一層の経営の効率化による費用削減を進めるように経営改善を図ってまいります。
②累積欠損金比率　過去においても0％であり良好であります。
③流動比率　前年度比22.58ポイントの増加となり、流動比率は100％以上を変わらず維持しております。全国平均値を下回っている状況は変わらず、引き続き多額の費用を要する工事等を平準化しながら、債務に対する支払いに備えてまいります。
⑤料金回収率は、前年度比3.81ポイント増加しております。引続き適切な料金収入確保に努めます。
⑥給水原価は、有収水量の減少及び修繕費等の増加により前年比12.37ポイントの増加となっておりますので、今後更なる経費等削減努力が必要であります。
⑦施設利用率を高めるためには、水道事業ビジョン及び経営戦略に基づきの統廃合やダウンサイジングを進め、引き続き有収率向上に努めてまいります。
⑧有収率は、前年比0.3ポイント減少しており、漏水の対策等有収率の向上に努めます。</t>
    <rPh sb="55" eb="58">
      <t>ジョウスイジョウ</t>
    </rPh>
    <rPh sb="58" eb="60">
      <t>シセツ</t>
    </rPh>
    <rPh sb="60" eb="63">
      <t>シュウゼンヒ</t>
    </rPh>
    <rPh sb="64" eb="66">
      <t>ゾウカ</t>
    </rPh>
    <rPh sb="92" eb="94">
      <t>セタイ</t>
    </rPh>
    <rPh sb="94" eb="95">
      <t>ア</t>
    </rPh>
    <rPh sb="98" eb="101">
      <t>シヨウリョウ</t>
    </rPh>
    <rPh sb="102" eb="104">
      <t>ゲンショウ</t>
    </rPh>
    <rPh sb="105" eb="107">
      <t>イチブ</t>
    </rPh>
    <rPh sb="131" eb="133">
      <t>ゲンショウ</t>
    </rPh>
    <rPh sb="161" eb="162">
      <t>スス</t>
    </rPh>
    <rPh sb="232" eb="234">
      <t>ゾウカ</t>
    </rPh>
    <rPh sb="238" eb="240">
      <t>リュウドウ</t>
    </rPh>
    <rPh sb="240" eb="242">
      <t>ヒリツ</t>
    </rPh>
    <rPh sb="250" eb="251">
      <t>カ</t>
    </rPh>
    <rPh sb="254" eb="256">
      <t>イジ</t>
    </rPh>
    <rPh sb="336" eb="338">
      <t>ゼンネン</t>
    </rPh>
    <rPh sb="338" eb="339">
      <t>ド</t>
    </rPh>
    <rPh sb="339" eb="340">
      <t>ヒ</t>
    </rPh>
    <rPh sb="348" eb="350">
      <t>ゾウカ</t>
    </rPh>
    <rPh sb="383" eb="385">
      <t>ユウシュウ</t>
    </rPh>
    <rPh sb="385" eb="387">
      <t>スイリョウ</t>
    </rPh>
    <rPh sb="388" eb="390">
      <t>ゲンショウ</t>
    </rPh>
    <rPh sb="390" eb="391">
      <t>オヨ</t>
    </rPh>
    <rPh sb="392" eb="395">
      <t>シュウゼンヒ</t>
    </rPh>
    <rPh sb="395" eb="396">
      <t>トウ</t>
    </rPh>
    <rPh sb="397" eb="399">
      <t>ゾウカ</t>
    </rPh>
    <rPh sb="402" eb="405">
      <t>ゼンネンヒ</t>
    </rPh>
    <rPh sb="415" eb="417">
      <t>ゾウカ</t>
    </rPh>
    <rPh sb="428" eb="430">
      <t>コンゴ</t>
    </rPh>
    <rPh sb="430" eb="431">
      <t>サラ</t>
    </rPh>
    <rPh sb="438" eb="440">
      <t>ドリョク</t>
    </rPh>
    <rPh sb="441" eb="443">
      <t>ヒツヨウ</t>
    </rPh>
    <rPh sb="497" eb="498">
      <t>スス</t>
    </rPh>
    <rPh sb="500" eb="501">
      <t>ヒ</t>
    </rPh>
    <rPh sb="521" eb="524">
      <t>ユウシュウリツ</t>
    </rPh>
    <rPh sb="526" eb="529">
      <t>ゼンネンヒ</t>
    </rPh>
    <rPh sb="536" eb="537">
      <t>ゲン</t>
    </rPh>
    <rPh sb="537" eb="538">
      <t>ショウ</t>
    </rPh>
    <rPh sb="543" eb="545">
      <t>ロウスイ</t>
    </rPh>
    <rPh sb="546" eb="548">
      <t>タイサク</t>
    </rPh>
    <rPh sb="548" eb="549">
      <t>トウ</t>
    </rPh>
    <rPh sb="549" eb="552">
      <t>ユウシュウリツ</t>
    </rPh>
    <rPh sb="553" eb="555">
      <t>コウジョウ</t>
    </rPh>
    <rPh sb="556" eb="55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</si>
</sst>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c:v>
                </c:pt>
                <c:pt idx="1">
                  <c:v>0.16</c:v>
                </c:pt>
                <c:pt idx="2">
                  <c:v>0.33</c:v>
                </c:pt>
                <c:pt idx="3">
                  <c:v>7.0000000000000007E-2</c:v>
                </c:pt>
                <c:pt idx="4">
                  <c:v>0.3</c:v>
                </c:pt>
              </c:numCache>
            </c:numRef>
          </c:val>
          <c:extLst>
            <c:ext xmlns:c16="http://schemas.microsoft.com/office/drawing/2014/chart" uri="{C3380CC4-5D6E-409C-BE32-E72D297353CC}">
              <c16:uniqueId val="{00000000-4779-4CBA-B51F-87650FF0B71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4779-4CBA-B51F-87650FF0B71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58.37</c:v>
                </c:pt>
                <c:pt idx="1">
                  <c:v>57.92</c:v>
                </c:pt>
                <c:pt idx="2">
                  <c:v>56.78</c:v>
                </c:pt>
                <c:pt idx="3">
                  <c:v>55.33</c:v>
                </c:pt>
                <c:pt idx="4">
                  <c:v>54.95</c:v>
                </c:pt>
              </c:numCache>
            </c:numRef>
          </c:val>
          <c:extLst>
            <c:ext xmlns:c16="http://schemas.microsoft.com/office/drawing/2014/chart" uri="{C3380CC4-5D6E-409C-BE32-E72D297353CC}">
              <c16:uniqueId val="{00000000-8B93-488D-84C2-A86E0D92258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8B93-488D-84C2-A86E0D92258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83.48</c:v>
                </c:pt>
                <c:pt idx="1">
                  <c:v>84.16</c:v>
                </c:pt>
                <c:pt idx="2">
                  <c:v>85.24</c:v>
                </c:pt>
                <c:pt idx="3">
                  <c:v>85.68</c:v>
                </c:pt>
                <c:pt idx="4">
                  <c:v>85.38</c:v>
                </c:pt>
              </c:numCache>
            </c:numRef>
          </c:val>
          <c:extLst>
            <c:ext xmlns:c16="http://schemas.microsoft.com/office/drawing/2014/chart" uri="{C3380CC4-5D6E-409C-BE32-E72D297353CC}">
              <c16:uniqueId val="{00000000-AB41-4C47-9069-BF44FD14440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AB41-4C47-9069-BF44FD14440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107.54</c:v>
                </c:pt>
                <c:pt idx="1">
                  <c:v>107.14</c:v>
                </c:pt>
                <c:pt idx="2">
                  <c:v>104.26</c:v>
                </c:pt>
                <c:pt idx="3">
                  <c:v>102.96</c:v>
                </c:pt>
                <c:pt idx="4">
                  <c:v>100.63</c:v>
                </c:pt>
              </c:numCache>
            </c:numRef>
          </c:val>
          <c:extLst>
            <c:ext xmlns:c16="http://schemas.microsoft.com/office/drawing/2014/chart" uri="{C3380CC4-5D6E-409C-BE32-E72D297353CC}">
              <c16:uniqueId val="{00000000-FD57-41AD-ACEC-2E58D348595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FD57-41AD-ACEC-2E58D348595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58.74</c:v>
                </c:pt>
                <c:pt idx="1">
                  <c:v>59.67</c:v>
                </c:pt>
                <c:pt idx="2">
                  <c:v>60.67</c:v>
                </c:pt>
                <c:pt idx="3">
                  <c:v>61.2</c:v>
                </c:pt>
                <c:pt idx="4">
                  <c:v>61.64</c:v>
                </c:pt>
              </c:numCache>
            </c:numRef>
          </c:val>
          <c:extLst>
            <c:ext xmlns:c16="http://schemas.microsoft.com/office/drawing/2014/chart" uri="{C3380CC4-5D6E-409C-BE32-E72D297353CC}">
              <c16:uniqueId val="{00000000-74C3-4AC4-9244-CABE88813D8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74C3-4AC4-9244-CABE88813D8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formatCode="#,##0.00;&quot;△&quot;#,##0.00">
                  <c:v>0</c:v>
                </c:pt>
                <c:pt idx="1">
                  <c:v>5.46</c:v>
                </c:pt>
                <c:pt idx="2">
                  <c:v>5.28</c:v>
                </c:pt>
                <c:pt idx="3">
                  <c:v>6</c:v>
                </c:pt>
                <c:pt idx="4">
                  <c:v>5.62</c:v>
                </c:pt>
              </c:numCache>
            </c:numRef>
          </c:val>
          <c:extLst>
            <c:ext xmlns:c16="http://schemas.microsoft.com/office/drawing/2014/chart" uri="{C3380CC4-5D6E-409C-BE32-E72D297353CC}">
              <c16:uniqueId val="{00000000-15DA-4B11-AB04-293D43A9ADD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15DA-4B11-AB04-293D43A9ADD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EC-4040-A0C9-88E17996A4C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43EC-4040-A0C9-88E17996A4C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212.05</c:v>
                </c:pt>
                <c:pt idx="1">
                  <c:v>198.39</c:v>
                </c:pt>
                <c:pt idx="2">
                  <c:v>197.27</c:v>
                </c:pt>
                <c:pt idx="3">
                  <c:v>162.46</c:v>
                </c:pt>
                <c:pt idx="4">
                  <c:v>185.04</c:v>
                </c:pt>
              </c:numCache>
            </c:numRef>
          </c:val>
          <c:extLst>
            <c:ext xmlns:c16="http://schemas.microsoft.com/office/drawing/2014/chart" uri="{C3380CC4-5D6E-409C-BE32-E72D297353CC}">
              <c16:uniqueId val="{00000000-81DC-4E60-BFD7-E757273C64A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81DC-4E60-BFD7-E757273C64A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407.62</c:v>
                </c:pt>
                <c:pt idx="1">
                  <c:v>401.91</c:v>
                </c:pt>
                <c:pt idx="2">
                  <c:v>450.03</c:v>
                </c:pt>
                <c:pt idx="3">
                  <c:v>453.74</c:v>
                </c:pt>
                <c:pt idx="4">
                  <c:v>427.75</c:v>
                </c:pt>
              </c:numCache>
            </c:numRef>
          </c:val>
          <c:extLst>
            <c:ext xmlns:c16="http://schemas.microsoft.com/office/drawing/2014/chart" uri="{C3380CC4-5D6E-409C-BE32-E72D297353CC}">
              <c16:uniqueId val="{00000000-6F7B-4678-A8FA-1D949FC739F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6F7B-4678-A8FA-1D949FC739F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98.84</c:v>
                </c:pt>
                <c:pt idx="1">
                  <c:v>98.73</c:v>
                </c:pt>
                <c:pt idx="2">
                  <c:v>85.88</c:v>
                </c:pt>
                <c:pt idx="3">
                  <c:v>83.99</c:v>
                </c:pt>
                <c:pt idx="4">
                  <c:v>87.8</c:v>
                </c:pt>
              </c:numCache>
            </c:numRef>
          </c:val>
          <c:extLst>
            <c:ext xmlns:c16="http://schemas.microsoft.com/office/drawing/2014/chart" uri="{C3380CC4-5D6E-409C-BE32-E72D297353CC}">
              <c16:uniqueId val="{00000000-94D3-4CC3-969D-16DF40CBA2D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94D3-4CC3-969D-16DF40CBA2D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220.81</c:v>
                </c:pt>
                <c:pt idx="1">
                  <c:v>222.27</c:v>
                </c:pt>
                <c:pt idx="2">
                  <c:v>234.64</c:v>
                </c:pt>
                <c:pt idx="3">
                  <c:v>240</c:v>
                </c:pt>
                <c:pt idx="4">
                  <c:v>252.37</c:v>
                </c:pt>
              </c:numCache>
            </c:numRef>
          </c:val>
          <c:extLst>
            <c:ext xmlns:c16="http://schemas.microsoft.com/office/drawing/2014/chart" uri="{C3380CC4-5D6E-409C-BE32-E72D297353CC}">
              <c16:uniqueId val="{00000000-CA63-48DE-B1BB-C06BDEBF609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CA63-48DE-B1BB-C06BDEBF609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かすみがうら市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39893</v>
      </c>
      <c r="AM8" s="65"/>
      <c r="AN8" s="65"/>
      <c r="AO8" s="65"/>
      <c r="AP8" s="65"/>
      <c r="AQ8" s="65"/>
      <c r="AR8" s="65"/>
      <c r="AS8" s="65"/>
      <c r="AT8" s="36">
        <f>データ!$S$6</f>
        <v>156.6</v>
      </c>
      <c r="AU8" s="37"/>
      <c r="AV8" s="37"/>
      <c r="AW8" s="37"/>
      <c r="AX8" s="37"/>
      <c r="AY8" s="37"/>
      <c r="AZ8" s="37"/>
      <c r="BA8" s="37"/>
      <c r="BB8" s="54">
        <f>データ!$T$6</f>
        <v>254.74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52.72</v>
      </c>
      <c r="J10" s="37"/>
      <c r="K10" s="37"/>
      <c r="L10" s="37"/>
      <c r="M10" s="37"/>
      <c r="N10" s="37"/>
      <c r="O10" s="64"/>
      <c r="P10" s="54">
        <f>データ!$P$6</f>
        <v>94.02</v>
      </c>
      <c r="Q10" s="54"/>
      <c r="R10" s="54"/>
      <c r="S10" s="54"/>
      <c r="T10" s="54"/>
      <c r="U10" s="54"/>
      <c r="V10" s="54"/>
      <c r="W10" s="65">
        <f>データ!$Q$6</f>
        <v>4290</v>
      </c>
      <c r="X10" s="65"/>
      <c r="Y10" s="65"/>
      <c r="Z10" s="65"/>
      <c r="AA10" s="65"/>
      <c r="AB10" s="65"/>
      <c r="AC10" s="65"/>
      <c r="AD10" s="2"/>
      <c r="AE10" s="2"/>
      <c r="AF10" s="2"/>
      <c r="AG10" s="2"/>
      <c r="AH10" s="2"/>
      <c r="AI10" s="2"/>
      <c r="AJ10" s="2"/>
      <c r="AK10" s="2"/>
      <c r="AL10" s="65">
        <f>データ!$U$6</f>
        <v>37269</v>
      </c>
      <c r="AM10" s="65"/>
      <c r="AN10" s="65"/>
      <c r="AO10" s="65"/>
      <c r="AP10" s="65"/>
      <c r="AQ10" s="65"/>
      <c r="AR10" s="65"/>
      <c r="AS10" s="65"/>
      <c r="AT10" s="36">
        <f>データ!$V$6</f>
        <v>118.77</v>
      </c>
      <c r="AU10" s="37"/>
      <c r="AV10" s="37"/>
      <c r="AW10" s="37"/>
      <c r="AX10" s="37"/>
      <c r="AY10" s="37"/>
      <c r="AZ10" s="37"/>
      <c r="BA10" s="37"/>
      <c r="BB10" s="54">
        <f>データ!$W$6</f>
        <v>313.79000000000002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zVygV4RJvt7X9VVe/h8XLBvtjBYEt4RaZIG/kr1aHrX3VhRqpgRm+DywL22SevrEQXgDxKaB4koAiRI51SI/w==" saltValue="Q+KSN2grbMhrq43AdaY9j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82309</v>
      </c>
      <c r="D6" s="20">
        <f t="shared" si="3"/>
        <v>46</v>
      </c>
      <c r="E6" s="20">
        <f t="shared" si="3"/>
        <v>1</v>
      </c>
      <c r="F6" s="20">
        <f t="shared" si="3"/>
        <v>0</v>
      </c>
      <c r="G6" s="20">
        <f t="shared" si="3"/>
        <v>1</v>
      </c>
      <c r="H6" s="20" t="str">
        <f t="shared" si="3"/>
        <v>茨城県　かすみがうら市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52.72</v>
      </c>
      <c r="P6" s="21">
        <f t="shared" si="3"/>
        <v>94.02</v>
      </c>
      <c r="Q6" s="21">
        <f t="shared" si="3"/>
        <v>4290</v>
      </c>
      <c r="R6" s="21">
        <f t="shared" si="3"/>
        <v>39893</v>
      </c>
      <c r="S6" s="21">
        <f t="shared" si="3"/>
        <v>156.6</v>
      </c>
      <c r="T6" s="21">
        <f t="shared" si="3"/>
        <v>254.74</v>
      </c>
      <c r="U6" s="21">
        <f t="shared" si="3"/>
        <v>37269</v>
      </c>
      <c r="V6" s="21">
        <f t="shared" si="3"/>
        <v>118.77</v>
      </c>
      <c r="W6" s="21">
        <f t="shared" si="3"/>
        <v>313.79000000000002</v>
      </c>
      <c r="X6" s="22">
        <f>IF(X7="",NA(),X7)</f>
        <v>107.54</v>
      </c>
      <c r="Y6" s="22">
        <f t="shared" ref="Y6:AG6" si="4">IF(Y7="",NA(),Y7)</f>
        <v>107.14</v>
      </c>
      <c r="Z6" s="22">
        <f t="shared" si="4"/>
        <v>104.26</v>
      </c>
      <c r="AA6" s="22">
        <f t="shared" si="4"/>
        <v>102.96</v>
      </c>
      <c r="AB6" s="22">
        <f t="shared" si="4"/>
        <v>100.63</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212.05</v>
      </c>
      <c r="AU6" s="22">
        <f t="shared" ref="AU6:BC6" si="6">IF(AU7="",NA(),AU7)</f>
        <v>198.39</v>
      </c>
      <c r="AV6" s="22">
        <f t="shared" si="6"/>
        <v>197.27</v>
      </c>
      <c r="AW6" s="22">
        <f t="shared" si="6"/>
        <v>162.46</v>
      </c>
      <c r="AX6" s="22">
        <f t="shared" si="6"/>
        <v>185.04</v>
      </c>
      <c r="AY6" s="22">
        <f t="shared" si="6"/>
        <v>327.77</v>
      </c>
      <c r="AZ6" s="22">
        <f t="shared" si="6"/>
        <v>338.02</v>
      </c>
      <c r="BA6" s="22">
        <f t="shared" si="6"/>
        <v>345.94</v>
      </c>
      <c r="BB6" s="22">
        <f t="shared" si="6"/>
        <v>329.7</v>
      </c>
      <c r="BC6" s="22">
        <f t="shared" si="6"/>
        <v>319.99</v>
      </c>
      <c r="BD6" s="21" t="str">
        <f>IF(BD7="","",IF(BD7="-","【-】","【"&amp;SUBSTITUTE(TEXT(BD7,"#,##0.00"),"-","△")&amp;"】"))</f>
        <v>【239.69】</v>
      </c>
      <c r="BE6" s="22">
        <f>IF(BE7="",NA(),BE7)</f>
        <v>407.62</v>
      </c>
      <c r="BF6" s="22">
        <f t="shared" ref="BF6:BN6" si="7">IF(BF7="",NA(),BF7)</f>
        <v>401.91</v>
      </c>
      <c r="BG6" s="22">
        <f t="shared" si="7"/>
        <v>450.03</v>
      </c>
      <c r="BH6" s="22">
        <f t="shared" si="7"/>
        <v>453.74</v>
      </c>
      <c r="BI6" s="22">
        <f t="shared" si="7"/>
        <v>427.75</v>
      </c>
      <c r="BJ6" s="22">
        <f t="shared" si="7"/>
        <v>397.1</v>
      </c>
      <c r="BK6" s="22">
        <f t="shared" si="7"/>
        <v>379.91</v>
      </c>
      <c r="BL6" s="22">
        <f t="shared" si="7"/>
        <v>386.61</v>
      </c>
      <c r="BM6" s="22">
        <f t="shared" si="7"/>
        <v>381.56</v>
      </c>
      <c r="BN6" s="22">
        <f t="shared" si="7"/>
        <v>365.55</v>
      </c>
      <c r="BO6" s="21" t="str">
        <f>IF(BO7="","",IF(BO7="-","【-】","【"&amp;SUBSTITUTE(TEXT(BO7,"#,##0.00"),"-","△")&amp;"】"))</f>
        <v>【264.86】</v>
      </c>
      <c r="BP6" s="22">
        <f>IF(BP7="",NA(),BP7)</f>
        <v>98.84</v>
      </c>
      <c r="BQ6" s="22">
        <f t="shared" ref="BQ6:BY6" si="8">IF(BQ7="",NA(),BQ7)</f>
        <v>98.73</v>
      </c>
      <c r="BR6" s="22">
        <f t="shared" si="8"/>
        <v>85.88</v>
      </c>
      <c r="BS6" s="22">
        <f t="shared" si="8"/>
        <v>83.99</v>
      </c>
      <c r="BT6" s="22">
        <f t="shared" si="8"/>
        <v>87.8</v>
      </c>
      <c r="BU6" s="22">
        <f t="shared" si="8"/>
        <v>95.79</v>
      </c>
      <c r="BV6" s="22">
        <f t="shared" si="8"/>
        <v>98.3</v>
      </c>
      <c r="BW6" s="22">
        <f t="shared" si="8"/>
        <v>93.82</v>
      </c>
      <c r="BX6" s="22">
        <f t="shared" si="8"/>
        <v>95.04</v>
      </c>
      <c r="BY6" s="22">
        <f t="shared" si="8"/>
        <v>95.42</v>
      </c>
      <c r="BZ6" s="21" t="str">
        <f>IF(BZ7="","",IF(BZ7="-","【-】","【"&amp;SUBSTITUTE(TEXT(BZ7,"#,##0.00"),"-","△")&amp;"】"))</f>
        <v>【97.59】</v>
      </c>
      <c r="CA6" s="22">
        <f>IF(CA7="",NA(),CA7)</f>
        <v>220.81</v>
      </c>
      <c r="CB6" s="22">
        <f t="shared" ref="CB6:CJ6" si="9">IF(CB7="",NA(),CB7)</f>
        <v>222.27</v>
      </c>
      <c r="CC6" s="22">
        <f t="shared" si="9"/>
        <v>234.64</v>
      </c>
      <c r="CD6" s="22">
        <f t="shared" si="9"/>
        <v>240</v>
      </c>
      <c r="CE6" s="22">
        <f t="shared" si="9"/>
        <v>252.37</v>
      </c>
      <c r="CF6" s="22">
        <f t="shared" si="9"/>
        <v>171.13</v>
      </c>
      <c r="CG6" s="22">
        <f t="shared" si="9"/>
        <v>173.7</v>
      </c>
      <c r="CH6" s="22">
        <f t="shared" si="9"/>
        <v>178.94</v>
      </c>
      <c r="CI6" s="22">
        <f t="shared" si="9"/>
        <v>180.19</v>
      </c>
      <c r="CJ6" s="22">
        <f t="shared" si="9"/>
        <v>184.25</v>
      </c>
      <c r="CK6" s="21" t="str">
        <f>IF(CK7="","",IF(CK7="-","【-】","【"&amp;SUBSTITUTE(TEXT(CK7,"#,##0.00"),"-","△")&amp;"】"))</f>
        <v>【181.66】</v>
      </c>
      <c r="CL6" s="22">
        <f>IF(CL7="",NA(),CL7)</f>
        <v>58.37</v>
      </c>
      <c r="CM6" s="22">
        <f t="shared" ref="CM6:CU6" si="10">IF(CM7="",NA(),CM7)</f>
        <v>57.92</v>
      </c>
      <c r="CN6" s="22">
        <f t="shared" si="10"/>
        <v>56.78</v>
      </c>
      <c r="CO6" s="22">
        <f t="shared" si="10"/>
        <v>55.33</v>
      </c>
      <c r="CP6" s="22">
        <f t="shared" si="10"/>
        <v>54.95</v>
      </c>
      <c r="CQ6" s="22">
        <f t="shared" si="10"/>
        <v>60.12</v>
      </c>
      <c r="CR6" s="22">
        <f t="shared" si="10"/>
        <v>60.34</v>
      </c>
      <c r="CS6" s="22">
        <f t="shared" si="10"/>
        <v>59.54</v>
      </c>
      <c r="CT6" s="22">
        <f t="shared" si="10"/>
        <v>59.26</v>
      </c>
      <c r="CU6" s="22">
        <f t="shared" si="10"/>
        <v>60.44</v>
      </c>
      <c r="CV6" s="21" t="str">
        <f>IF(CV7="","",IF(CV7="-","【-】","【"&amp;SUBSTITUTE(TEXT(CV7,"#,##0.00"),"-","△")&amp;"】"))</f>
        <v>【60.21】</v>
      </c>
      <c r="CW6" s="22">
        <f>IF(CW7="",NA(),CW7)</f>
        <v>83.48</v>
      </c>
      <c r="CX6" s="22">
        <f t="shared" ref="CX6:DF6" si="11">IF(CX7="",NA(),CX7)</f>
        <v>84.16</v>
      </c>
      <c r="CY6" s="22">
        <f t="shared" si="11"/>
        <v>85.24</v>
      </c>
      <c r="CZ6" s="22">
        <f t="shared" si="11"/>
        <v>85.68</v>
      </c>
      <c r="DA6" s="22">
        <f t="shared" si="11"/>
        <v>85.38</v>
      </c>
      <c r="DB6" s="22">
        <f t="shared" si="11"/>
        <v>84.24</v>
      </c>
      <c r="DC6" s="22">
        <f t="shared" si="11"/>
        <v>84.19</v>
      </c>
      <c r="DD6" s="22">
        <f t="shared" si="11"/>
        <v>83.93</v>
      </c>
      <c r="DE6" s="22">
        <f t="shared" si="11"/>
        <v>83.84</v>
      </c>
      <c r="DF6" s="22">
        <f t="shared" si="11"/>
        <v>83.39</v>
      </c>
      <c r="DG6" s="21" t="str">
        <f>IF(DG7="","",IF(DG7="-","【-】","【"&amp;SUBSTITUTE(TEXT(DG7,"#,##0.00"),"-","△")&amp;"】"))</f>
        <v>【89.21】</v>
      </c>
      <c r="DH6" s="22">
        <f>IF(DH7="",NA(),DH7)</f>
        <v>58.74</v>
      </c>
      <c r="DI6" s="22">
        <f t="shared" ref="DI6:DQ6" si="12">IF(DI7="",NA(),DI7)</f>
        <v>59.67</v>
      </c>
      <c r="DJ6" s="22">
        <f t="shared" si="12"/>
        <v>60.67</v>
      </c>
      <c r="DK6" s="22">
        <f t="shared" si="12"/>
        <v>61.2</v>
      </c>
      <c r="DL6" s="22">
        <f t="shared" si="12"/>
        <v>61.64</v>
      </c>
      <c r="DM6" s="22">
        <f t="shared" si="12"/>
        <v>48.83</v>
      </c>
      <c r="DN6" s="22">
        <f t="shared" si="12"/>
        <v>49.96</v>
      </c>
      <c r="DO6" s="22">
        <f t="shared" si="12"/>
        <v>50.82</v>
      </c>
      <c r="DP6" s="22">
        <f t="shared" si="12"/>
        <v>51.82</v>
      </c>
      <c r="DQ6" s="22">
        <f t="shared" si="12"/>
        <v>52.53</v>
      </c>
      <c r="DR6" s="21" t="str">
        <f>IF(DR7="","",IF(DR7="-","【-】","【"&amp;SUBSTITUTE(TEXT(DR7,"#,##0.00"),"-","△")&amp;"】"))</f>
        <v>【52.41】</v>
      </c>
      <c r="DS6" s="21">
        <f>IF(DS7="",NA(),DS7)</f>
        <v>0</v>
      </c>
      <c r="DT6" s="22">
        <f t="shared" ref="DT6:EB6" si="13">IF(DT7="",NA(),DT7)</f>
        <v>5.46</v>
      </c>
      <c r="DU6" s="22">
        <f t="shared" si="13"/>
        <v>5.28</v>
      </c>
      <c r="DV6" s="22">
        <f t="shared" si="13"/>
        <v>6</v>
      </c>
      <c r="DW6" s="22">
        <f t="shared" si="13"/>
        <v>5.62</v>
      </c>
      <c r="DX6" s="22">
        <f t="shared" si="13"/>
        <v>18.18</v>
      </c>
      <c r="DY6" s="22">
        <f t="shared" si="13"/>
        <v>19.32</v>
      </c>
      <c r="DZ6" s="22">
        <f t="shared" si="13"/>
        <v>21.16</v>
      </c>
      <c r="EA6" s="22">
        <f t="shared" si="13"/>
        <v>22.72</v>
      </c>
      <c r="EB6" s="22">
        <f t="shared" si="13"/>
        <v>24.16</v>
      </c>
      <c r="EC6" s="21" t="str">
        <f>IF(EC7="","",IF(EC7="-","【-】","【"&amp;SUBSTITUTE(TEXT(EC7,"#,##0.00"),"-","△")&amp;"】"))</f>
        <v>【26.78】</v>
      </c>
      <c r="ED6" s="22">
        <f>IF(ED7="",NA(),ED7)</f>
        <v>0.1</v>
      </c>
      <c r="EE6" s="22">
        <f t="shared" ref="EE6:EM6" si="14">IF(EE7="",NA(),EE7)</f>
        <v>0.16</v>
      </c>
      <c r="EF6" s="22">
        <f t="shared" si="14"/>
        <v>0.33</v>
      </c>
      <c r="EG6" s="22">
        <f t="shared" si="14"/>
        <v>7.0000000000000007E-2</v>
      </c>
      <c r="EH6" s="22">
        <f t="shared" si="14"/>
        <v>0.3</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82309</v>
      </c>
      <c r="D7" s="24">
        <v>46</v>
      </c>
      <c r="E7" s="24">
        <v>1</v>
      </c>
      <c r="F7" s="24">
        <v>0</v>
      </c>
      <c r="G7" s="24">
        <v>1</v>
      </c>
      <c r="H7" s="24" t="s">
        <v>92</v>
      </c>
      <c r="I7" s="24" t="s">
        <v>93</v>
      </c>
      <c r="J7" s="24" t="s">
        <v>94</v>
      </c>
      <c r="K7" s="24" t="s">
        <v>95</v>
      </c>
      <c r="L7" s="24" t="s">
        <v>96</v>
      </c>
      <c r="M7" s="24" t="s">
        <v>97</v>
      </c>
      <c r="N7" s="25" t="s">
        <v>98</v>
      </c>
      <c r="O7" s="25">
        <v>52.72</v>
      </c>
      <c r="P7" s="25">
        <v>94.02</v>
      </c>
      <c r="Q7" s="25">
        <v>4290</v>
      </c>
      <c r="R7" s="25">
        <v>39893</v>
      </c>
      <c r="S7" s="25">
        <v>156.6</v>
      </c>
      <c r="T7" s="25">
        <v>254.74</v>
      </c>
      <c r="U7" s="25">
        <v>37269</v>
      </c>
      <c r="V7" s="25">
        <v>118.77</v>
      </c>
      <c r="W7" s="25">
        <v>313.79000000000002</v>
      </c>
      <c r="X7" s="25">
        <v>107.54</v>
      </c>
      <c r="Y7" s="25">
        <v>107.14</v>
      </c>
      <c r="Z7" s="25">
        <v>104.26</v>
      </c>
      <c r="AA7" s="25">
        <v>102.96</v>
      </c>
      <c r="AB7" s="25">
        <v>100.63</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212.05</v>
      </c>
      <c r="AU7" s="25">
        <v>198.39</v>
      </c>
      <c r="AV7" s="25">
        <v>197.27</v>
      </c>
      <c r="AW7" s="25">
        <v>162.46</v>
      </c>
      <c r="AX7" s="25">
        <v>185.04</v>
      </c>
      <c r="AY7" s="25">
        <v>327.77</v>
      </c>
      <c r="AZ7" s="25">
        <v>338.02</v>
      </c>
      <c r="BA7" s="25">
        <v>345.94</v>
      </c>
      <c r="BB7" s="25">
        <v>329.7</v>
      </c>
      <c r="BC7" s="25">
        <v>319.99</v>
      </c>
      <c r="BD7" s="25">
        <v>239.69</v>
      </c>
      <c r="BE7" s="25">
        <v>407.62</v>
      </c>
      <c r="BF7" s="25">
        <v>401.91</v>
      </c>
      <c r="BG7" s="25">
        <v>450.03</v>
      </c>
      <c r="BH7" s="25">
        <v>453.74</v>
      </c>
      <c r="BI7" s="25">
        <v>427.75</v>
      </c>
      <c r="BJ7" s="25">
        <v>397.1</v>
      </c>
      <c r="BK7" s="25">
        <v>379.91</v>
      </c>
      <c r="BL7" s="25">
        <v>386.61</v>
      </c>
      <c r="BM7" s="25">
        <v>381.56</v>
      </c>
      <c r="BN7" s="25">
        <v>365.55</v>
      </c>
      <c r="BO7" s="25">
        <v>264.86</v>
      </c>
      <c r="BP7" s="25">
        <v>98.84</v>
      </c>
      <c r="BQ7" s="25">
        <v>98.73</v>
      </c>
      <c r="BR7" s="25">
        <v>85.88</v>
      </c>
      <c r="BS7" s="25">
        <v>83.99</v>
      </c>
      <c r="BT7" s="25">
        <v>87.8</v>
      </c>
      <c r="BU7" s="25">
        <v>95.79</v>
      </c>
      <c r="BV7" s="25">
        <v>98.3</v>
      </c>
      <c r="BW7" s="25">
        <v>93.82</v>
      </c>
      <c r="BX7" s="25">
        <v>95.04</v>
      </c>
      <c r="BY7" s="25">
        <v>95.42</v>
      </c>
      <c r="BZ7" s="25">
        <v>97.59</v>
      </c>
      <c r="CA7" s="25">
        <v>220.81</v>
      </c>
      <c r="CB7" s="25">
        <v>222.27</v>
      </c>
      <c r="CC7" s="25">
        <v>234.64</v>
      </c>
      <c r="CD7" s="25">
        <v>240</v>
      </c>
      <c r="CE7" s="25">
        <v>252.37</v>
      </c>
      <c r="CF7" s="25">
        <v>171.13</v>
      </c>
      <c r="CG7" s="25">
        <v>173.7</v>
      </c>
      <c r="CH7" s="25">
        <v>178.94</v>
      </c>
      <c r="CI7" s="25">
        <v>180.19</v>
      </c>
      <c r="CJ7" s="25">
        <v>184.25</v>
      </c>
      <c r="CK7" s="25">
        <v>181.66</v>
      </c>
      <c r="CL7" s="25">
        <v>58.37</v>
      </c>
      <c r="CM7" s="25">
        <v>57.92</v>
      </c>
      <c r="CN7" s="25">
        <v>56.78</v>
      </c>
      <c r="CO7" s="25">
        <v>55.33</v>
      </c>
      <c r="CP7" s="25">
        <v>54.95</v>
      </c>
      <c r="CQ7" s="25">
        <v>60.12</v>
      </c>
      <c r="CR7" s="25">
        <v>60.34</v>
      </c>
      <c r="CS7" s="25">
        <v>59.54</v>
      </c>
      <c r="CT7" s="25">
        <v>59.26</v>
      </c>
      <c r="CU7" s="25">
        <v>60.44</v>
      </c>
      <c r="CV7" s="25">
        <v>60.21</v>
      </c>
      <c r="CW7" s="25">
        <v>83.48</v>
      </c>
      <c r="CX7" s="25">
        <v>84.16</v>
      </c>
      <c r="CY7" s="25">
        <v>85.24</v>
      </c>
      <c r="CZ7" s="25">
        <v>85.68</v>
      </c>
      <c r="DA7" s="25">
        <v>85.38</v>
      </c>
      <c r="DB7" s="25">
        <v>84.24</v>
      </c>
      <c r="DC7" s="25">
        <v>84.19</v>
      </c>
      <c r="DD7" s="25">
        <v>83.93</v>
      </c>
      <c r="DE7" s="25">
        <v>83.84</v>
      </c>
      <c r="DF7" s="25">
        <v>83.39</v>
      </c>
      <c r="DG7" s="25">
        <v>89.21</v>
      </c>
      <c r="DH7" s="25">
        <v>58.74</v>
      </c>
      <c r="DI7" s="25">
        <v>59.67</v>
      </c>
      <c r="DJ7" s="25">
        <v>60.67</v>
      </c>
      <c r="DK7" s="25">
        <v>61.2</v>
      </c>
      <c r="DL7" s="25">
        <v>61.64</v>
      </c>
      <c r="DM7" s="25">
        <v>48.83</v>
      </c>
      <c r="DN7" s="25">
        <v>49.96</v>
      </c>
      <c r="DO7" s="25">
        <v>50.82</v>
      </c>
      <c r="DP7" s="25">
        <v>51.82</v>
      </c>
      <c r="DQ7" s="25">
        <v>52.53</v>
      </c>
      <c r="DR7" s="25">
        <v>52.41</v>
      </c>
      <c r="DS7" s="25">
        <v>0</v>
      </c>
      <c r="DT7" s="25">
        <v>5.46</v>
      </c>
      <c r="DU7" s="25">
        <v>5.28</v>
      </c>
      <c r="DV7" s="25">
        <v>6</v>
      </c>
      <c r="DW7" s="25">
        <v>5.62</v>
      </c>
      <c r="DX7" s="25">
        <v>18.18</v>
      </c>
      <c r="DY7" s="25">
        <v>19.32</v>
      </c>
      <c r="DZ7" s="25">
        <v>21.16</v>
      </c>
      <c r="EA7" s="25">
        <v>22.72</v>
      </c>
      <c r="EB7" s="25">
        <v>24.16</v>
      </c>
      <c r="EC7" s="25">
        <v>26.78</v>
      </c>
      <c r="ED7" s="25">
        <v>0.1</v>
      </c>
      <c r="EE7" s="25">
        <v>0.16</v>
      </c>
      <c r="EF7" s="25">
        <v>0.33</v>
      </c>
      <c r="EG7" s="25">
        <v>7.0000000000000007E-2</v>
      </c>
      <c r="EH7" s="25">
        <v>0.3</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廣瀬眸</cp:lastModifiedBy>
  <cp:lastPrinted>2026-01-21T01:46:00Z</cp:lastPrinted>
  <dcterms:created xsi:type="dcterms:W3CDTF">2025-12-12T09:13:02Z</dcterms:created>
  <dcterms:modified xsi:type="dcterms:W3CDTF">2026-03-06T01:29:13Z</dcterms:modified>
  <cp:category/>
</cp:coreProperties>
</file>